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4" i="1"/>
  <c r="E4" l="1"/>
  <c r="B7"/>
  <c r="H9" l="1"/>
  <c r="I9" s="1"/>
  <c r="G10"/>
  <c r="G9"/>
  <c r="G8"/>
  <c r="H8"/>
  <c r="I8" s="1"/>
  <c r="J8" s="1"/>
  <c r="H10"/>
  <c r="B9" l="1"/>
  <c r="G2" s="1"/>
  <c r="J9"/>
  <c r="I10"/>
  <c r="J10" s="1"/>
</calcChain>
</file>

<file path=xl/comments1.xml><?xml version="1.0" encoding="utf-8"?>
<comments xmlns="http://schemas.openxmlformats.org/spreadsheetml/2006/main">
  <authors>
    <author>Автор</author>
  </authors>
  <commentList>
    <comment ref="E4" authorId="0">
      <text>
        <r>
          <rPr>
            <b/>
            <sz val="8"/>
            <color indexed="81"/>
            <rFont val="Tahoma"/>
            <family val="2"/>
            <charset val="204"/>
          </rPr>
          <t>Конденсатор по напряжению нужно брать с запасом 1,25…1,5раза</t>
        </r>
      </text>
    </comment>
    <comment ref="E5" authorId="0">
      <text>
        <r>
          <rPr>
            <b/>
            <sz val="8"/>
            <color indexed="81"/>
            <rFont val="Tahoma"/>
            <family val="2"/>
            <charset val="204"/>
          </rPr>
          <t>На 630В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E6" authorId="0">
      <text>
        <r>
          <rPr>
            <b/>
            <sz val="8"/>
            <color indexed="81"/>
            <rFont val="Tahoma"/>
            <family val="2"/>
            <charset val="204"/>
          </rPr>
          <t>На 1Вт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<sst xmlns="http://schemas.openxmlformats.org/spreadsheetml/2006/main" count="32" uniqueCount="26">
  <si>
    <t>Хс=</t>
  </si>
  <si>
    <t>Пи=</t>
  </si>
  <si>
    <t>f=</t>
  </si>
  <si>
    <t>Ом</t>
  </si>
  <si>
    <t>Гц</t>
  </si>
  <si>
    <t>мкФ</t>
  </si>
  <si>
    <t>В</t>
  </si>
  <si>
    <t>шт.</t>
  </si>
  <si>
    <t>Вт</t>
  </si>
  <si>
    <t xml:space="preserve">Rобщее= </t>
  </si>
  <si>
    <t>см2</t>
  </si>
  <si>
    <t>&gt;= 55</t>
  </si>
  <si>
    <t xml:space="preserve">P= </t>
  </si>
  <si>
    <t>Радиатор на 1 Вт, см2/Вт</t>
  </si>
  <si>
    <t>I средний, А</t>
  </si>
  <si>
    <t>I пиковый, А</t>
  </si>
  <si>
    <t>P номин, Вт</t>
  </si>
  <si>
    <t>Количество светодиодов =</t>
  </si>
  <si>
    <t>С1 =</t>
  </si>
  <si>
    <t xml:space="preserve">R1 = </t>
  </si>
  <si>
    <t>Площадь радиатора =</t>
  </si>
  <si>
    <t>Uсети мин =</t>
  </si>
  <si>
    <t>Uсети номин =</t>
  </si>
  <si>
    <t>Uсети мак =</t>
  </si>
  <si>
    <t>U на одном светодиоде =</t>
  </si>
  <si>
    <t>U на светодиодах и С2 =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</si>
</sst>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11"/>
      <color rgb="FF0070C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22"/>
      <color theme="1"/>
      <name val="Calibri"/>
      <family val="2"/>
      <charset val="204"/>
      <scheme val="minor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b/>
      <sz val="14"/>
      <color theme="1"/>
      <name val="Calibri"/>
      <family val="2"/>
      <charset val="204"/>
      <scheme val="minor"/>
    </font>
    <font>
      <b/>
      <sz val="14"/>
      <color rgb="FFFF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9" tint="0.59999389629810485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0" xfId="0" applyAlignment="1">
      <alignment horizontal="right"/>
    </xf>
    <xf numFmtId="0" fontId="1" fillId="0" borderId="0" xfId="0" applyFont="1" applyAlignment="1">
      <alignment horizontal="right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3" fillId="2" borderId="9" xfId="0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right"/>
      <protection hidden="1"/>
    </xf>
    <xf numFmtId="0" fontId="0" fillId="0" borderId="2" xfId="0" applyBorder="1" applyProtection="1">
      <protection hidden="1"/>
    </xf>
    <xf numFmtId="0" fontId="0" fillId="0" borderId="0" xfId="0" applyBorder="1" applyProtection="1">
      <protection hidden="1"/>
    </xf>
    <xf numFmtId="0" fontId="1" fillId="0" borderId="4" xfId="0" applyFont="1" applyBorder="1" applyAlignment="1" applyProtection="1">
      <alignment horizontal="right"/>
      <protection hidden="1"/>
    </xf>
    <xf numFmtId="0" fontId="0" fillId="0" borderId="4" xfId="0" applyFont="1" applyBorder="1" applyAlignment="1" applyProtection="1">
      <alignment horizontal="right" vertical="center"/>
      <protection hidden="1"/>
    </xf>
    <xf numFmtId="0" fontId="1" fillId="0" borderId="17" xfId="0" applyFont="1" applyBorder="1" applyAlignment="1" applyProtection="1">
      <alignment horizontal="right" vertical="center"/>
      <protection hidden="1"/>
    </xf>
    <xf numFmtId="0" fontId="1" fillId="0" borderId="14" xfId="0" applyFont="1" applyBorder="1" applyAlignment="1" applyProtection="1">
      <alignment horizontal="right" vertical="center"/>
      <protection hidden="1"/>
    </xf>
    <xf numFmtId="0" fontId="1" fillId="0" borderId="15" xfId="0" applyFont="1" applyBorder="1" applyAlignment="1" applyProtection="1">
      <alignment horizontal="right" vertical="center"/>
      <protection hidden="1"/>
    </xf>
    <xf numFmtId="0" fontId="1" fillId="3" borderId="9" xfId="0" applyFont="1" applyFill="1" applyBorder="1" applyAlignment="1" applyProtection="1">
      <alignment horizontal="center" vertical="center"/>
      <protection hidden="1"/>
    </xf>
    <xf numFmtId="0" fontId="4" fillId="2" borderId="10" xfId="0" applyFont="1" applyFill="1" applyBorder="1" applyAlignment="1" applyProtection="1">
      <alignment horizontal="center" vertical="center"/>
      <protection locked="0"/>
    </xf>
    <xf numFmtId="0" fontId="4" fillId="2" borderId="9" xfId="0" applyFont="1" applyFill="1" applyBorder="1" applyAlignment="1" applyProtection="1">
      <alignment horizontal="center" vertical="center"/>
      <protection locked="0"/>
    </xf>
    <xf numFmtId="0" fontId="4" fillId="2" borderId="12" xfId="0" applyFont="1" applyFill="1" applyBorder="1" applyAlignment="1" applyProtection="1">
      <alignment horizontal="center" vertical="center"/>
      <protection locked="0"/>
    </xf>
    <xf numFmtId="0" fontId="2" fillId="2" borderId="9" xfId="0" applyFont="1" applyFill="1" applyBorder="1" applyAlignment="1" applyProtection="1">
      <alignment horizontal="center" vertical="center"/>
      <protection locked="0"/>
    </xf>
    <xf numFmtId="0" fontId="2" fillId="2" borderId="10" xfId="0" applyFont="1" applyFill="1" applyBorder="1" applyAlignment="1" applyProtection="1">
      <alignment horizontal="center" vertical="center"/>
      <protection locked="0"/>
    </xf>
    <xf numFmtId="0" fontId="8" fillId="0" borderId="0" xfId="0" applyFont="1"/>
    <xf numFmtId="0" fontId="0" fillId="0" borderId="0" xfId="0"/>
    <xf numFmtId="0" fontId="1" fillId="0" borderId="13" xfId="0" applyFont="1" applyBorder="1" applyAlignment="1" applyProtection="1">
      <alignment horizontal="left" vertical="center"/>
      <protection hidden="1"/>
    </xf>
    <xf numFmtId="0" fontId="0" fillId="0" borderId="3" xfId="0" applyBorder="1" applyProtection="1">
      <protection hidden="1"/>
    </xf>
    <xf numFmtId="0" fontId="0" fillId="0" borderId="5" xfId="0" applyBorder="1" applyProtection="1">
      <protection hidden="1"/>
    </xf>
    <xf numFmtId="0" fontId="1" fillId="0" borderId="16" xfId="0" applyFont="1" applyBorder="1" applyAlignment="1" applyProtection="1">
      <alignment vertical="center"/>
      <protection hidden="1"/>
    </xf>
    <xf numFmtId="0" fontId="1" fillId="0" borderId="11" xfId="0" applyFont="1" applyBorder="1" applyAlignment="1" applyProtection="1">
      <alignment vertical="center"/>
      <protection hidden="1"/>
    </xf>
    <xf numFmtId="0" fontId="1" fillId="0" borderId="18" xfId="0" applyFont="1" applyBorder="1" applyAlignment="1" applyProtection="1">
      <alignment vertical="center"/>
      <protection hidden="1"/>
    </xf>
    <xf numFmtId="0" fontId="1" fillId="0" borderId="19" xfId="0" applyFont="1" applyBorder="1" applyAlignment="1" applyProtection="1">
      <alignment vertical="center"/>
      <protection hidden="1"/>
    </xf>
    <xf numFmtId="0" fontId="1" fillId="0" borderId="20" xfId="0" applyFont="1" applyBorder="1" applyAlignment="1" applyProtection="1">
      <alignment vertical="center"/>
      <protection hidden="1"/>
    </xf>
    <xf numFmtId="2" fontId="1" fillId="3" borderId="17" xfId="0" applyNumberFormat="1" applyFont="1" applyFill="1" applyBorder="1" applyAlignment="1" applyProtection="1">
      <alignment horizontal="center" vertical="center"/>
      <protection hidden="1"/>
    </xf>
    <xf numFmtId="2" fontId="2" fillId="3" borderId="14" xfId="0" applyNumberFormat="1" applyFont="1" applyFill="1" applyBorder="1" applyAlignment="1" applyProtection="1">
      <alignment horizontal="center" vertical="center"/>
      <protection hidden="1"/>
    </xf>
    <xf numFmtId="2" fontId="1" fillId="3" borderId="15" xfId="0" applyNumberFormat="1" applyFont="1" applyFill="1" applyBorder="1" applyAlignment="1" applyProtection="1">
      <alignment horizontal="center" vertical="center"/>
      <protection hidden="1"/>
    </xf>
    <xf numFmtId="164" fontId="1" fillId="3" borderId="27" xfId="0" applyNumberFormat="1" applyFont="1" applyFill="1" applyBorder="1" applyAlignment="1" applyProtection="1">
      <alignment horizontal="center" vertical="center"/>
      <protection hidden="1"/>
    </xf>
    <xf numFmtId="164" fontId="1" fillId="3" borderId="28" xfId="0" applyNumberFormat="1" applyFont="1" applyFill="1" applyBorder="1" applyAlignment="1" applyProtection="1">
      <alignment horizontal="center" vertical="center"/>
      <protection hidden="1"/>
    </xf>
    <xf numFmtId="164" fontId="1" fillId="3" borderId="29" xfId="0" applyNumberFormat="1" applyFont="1" applyFill="1" applyBorder="1" applyAlignment="1" applyProtection="1">
      <alignment horizontal="center" vertical="center"/>
      <protection hidden="1"/>
    </xf>
    <xf numFmtId="0" fontId="1" fillId="0" borderId="30" xfId="0" applyFont="1" applyBorder="1" applyAlignment="1" applyProtection="1">
      <alignment vertical="center"/>
      <protection hidden="1"/>
    </xf>
    <xf numFmtId="165" fontId="1" fillId="3" borderId="27" xfId="0" applyNumberFormat="1" applyFont="1" applyFill="1" applyBorder="1" applyAlignment="1" applyProtection="1">
      <alignment horizontal="center" vertical="center"/>
      <protection hidden="1"/>
    </xf>
    <xf numFmtId="165" fontId="1" fillId="3" borderId="28" xfId="0" applyNumberFormat="1" applyFont="1" applyFill="1" applyBorder="1" applyAlignment="1" applyProtection="1">
      <alignment horizontal="center" vertical="center"/>
      <protection hidden="1"/>
    </xf>
    <xf numFmtId="165" fontId="1" fillId="3" borderId="29" xfId="0" applyNumberFormat="1" applyFont="1" applyFill="1" applyBorder="1" applyAlignment="1" applyProtection="1">
      <alignment horizontal="center" vertical="center"/>
      <protection hidden="1"/>
    </xf>
    <xf numFmtId="165" fontId="1" fillId="5" borderId="21" xfId="0" applyNumberFormat="1" applyFont="1" applyFill="1" applyBorder="1" applyAlignment="1" applyProtection="1">
      <alignment horizontal="center" vertical="center"/>
      <protection hidden="1"/>
    </xf>
    <xf numFmtId="165" fontId="1" fillId="5" borderId="22" xfId="0" applyNumberFormat="1" applyFont="1" applyFill="1" applyBorder="1" applyAlignment="1" applyProtection="1">
      <alignment horizontal="center" vertical="center"/>
      <protection hidden="1"/>
    </xf>
    <xf numFmtId="165" fontId="1" fillId="5" borderId="23" xfId="0" applyNumberFormat="1" applyFont="1" applyFill="1" applyBorder="1" applyAlignment="1" applyProtection="1">
      <alignment horizontal="center" vertical="center"/>
      <protection hidden="1"/>
    </xf>
    <xf numFmtId="2" fontId="0" fillId="0" borderId="0" xfId="0" applyNumberFormat="1" applyFont="1" applyBorder="1" applyAlignment="1" applyProtection="1">
      <alignment horizontal="center" vertical="center"/>
      <protection hidden="1"/>
    </xf>
    <xf numFmtId="0" fontId="0" fillId="0" borderId="5" xfId="0" applyFont="1" applyBorder="1" applyAlignment="1" applyProtection="1">
      <alignment vertical="center"/>
      <protection hidden="1"/>
    </xf>
    <xf numFmtId="0" fontId="0" fillId="0" borderId="0" xfId="0" applyFont="1" applyBorder="1" applyAlignment="1" applyProtection="1">
      <alignment horizontal="center" vertical="center"/>
      <protection hidden="1"/>
    </xf>
    <xf numFmtId="0" fontId="0" fillId="0" borderId="5" xfId="0" applyFont="1" applyBorder="1" applyProtection="1">
      <protection hidden="1"/>
    </xf>
    <xf numFmtId="2" fontId="0" fillId="0" borderId="0" xfId="0" applyNumberFormat="1" applyFont="1" applyBorder="1" applyAlignment="1" applyProtection="1">
      <alignment vertical="center"/>
      <protection hidden="1"/>
    </xf>
    <xf numFmtId="0" fontId="0" fillId="0" borderId="4" xfId="0" applyFont="1" applyBorder="1" applyAlignment="1" applyProtection="1">
      <alignment horizontal="right"/>
      <protection hidden="1"/>
    </xf>
    <xf numFmtId="0" fontId="0" fillId="0" borderId="0" xfId="0" applyFont="1" applyBorder="1" applyProtection="1">
      <protection hidden="1"/>
    </xf>
    <xf numFmtId="164" fontId="0" fillId="0" borderId="0" xfId="0" applyNumberFormat="1" applyFont="1" applyBorder="1" applyAlignment="1" applyProtection="1">
      <alignment horizontal="center" vertical="center"/>
      <protection hidden="1"/>
    </xf>
    <xf numFmtId="0" fontId="0" fillId="0" borderId="5" xfId="0" applyFont="1" applyBorder="1" applyAlignment="1" applyProtection="1">
      <alignment horizontal="left" vertical="center"/>
      <protection hidden="1"/>
    </xf>
    <xf numFmtId="0" fontId="0" fillId="0" borderId="6" xfId="0" applyFont="1" applyBorder="1" applyAlignment="1">
      <alignment horizontal="right"/>
    </xf>
    <xf numFmtId="0" fontId="0" fillId="0" borderId="7" xfId="0" applyFont="1" applyBorder="1" applyProtection="1">
      <protection hidden="1"/>
    </xf>
    <xf numFmtId="0" fontId="0" fillId="0" borderId="8" xfId="0" applyFont="1" applyBorder="1" applyProtection="1">
      <protection hidden="1"/>
    </xf>
    <xf numFmtId="0" fontId="3" fillId="4" borderId="7" xfId="0" applyFont="1" applyFill="1" applyBorder="1" applyAlignment="1" applyProtection="1">
      <alignment horizontal="center" vertical="center"/>
      <protection locked="0"/>
    </xf>
    <xf numFmtId="0" fontId="9" fillId="0" borderId="24" xfId="0" applyFont="1" applyBorder="1" applyAlignment="1" applyProtection="1">
      <alignment horizontal="center" vertical="center"/>
      <protection hidden="1"/>
    </xf>
    <xf numFmtId="0" fontId="9" fillId="0" borderId="25" xfId="0" applyFont="1" applyBorder="1" applyAlignment="1">
      <alignment vertical="center"/>
    </xf>
    <xf numFmtId="0" fontId="9" fillId="0" borderId="26" xfId="0" applyFont="1" applyBorder="1" applyAlignment="1">
      <alignment vertical="center"/>
    </xf>
    <xf numFmtId="0" fontId="5" fillId="0" borderId="1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3" xfId="0" applyFont="1" applyBorder="1" applyAlignment="1" applyProtection="1">
      <alignment horizontal="center" vertical="center"/>
      <protection hidden="1"/>
    </xf>
    <xf numFmtId="0" fontId="5" fillId="0" borderId="4" xfId="0" applyFont="1" applyBorder="1" applyAlignment="1" applyProtection="1">
      <alignment horizontal="center" vertical="center"/>
      <protection hidden="1"/>
    </xf>
    <xf numFmtId="0" fontId="5" fillId="0" borderId="0" xfId="0" applyFont="1" applyBorder="1" applyAlignment="1" applyProtection="1">
      <alignment horizontal="center" vertical="center"/>
      <protection hidden="1"/>
    </xf>
    <xf numFmtId="0" fontId="5" fillId="0" borderId="5" xfId="0" applyFont="1" applyBorder="1" applyAlignment="1" applyProtection="1">
      <alignment horizontal="center" vertical="center"/>
      <protection hidden="1"/>
    </xf>
    <xf numFmtId="0" fontId="5" fillId="0" borderId="6" xfId="0" applyFont="1" applyBorder="1" applyAlignment="1" applyProtection="1">
      <alignment horizontal="center" vertical="center"/>
      <protection hidden="1"/>
    </xf>
    <xf numFmtId="0" fontId="5" fillId="0" borderId="7" xfId="0" applyFont="1" applyBorder="1" applyAlignment="1" applyProtection="1">
      <alignment horizontal="center" vertical="center"/>
      <protection hidden="1"/>
    </xf>
    <xf numFmtId="0" fontId="5" fillId="0" borderId="8" xfId="0" applyFont="1" applyBorder="1" applyAlignment="1" applyProtection="1">
      <alignment horizontal="center" vertical="center"/>
      <protection hidden="1"/>
    </xf>
    <xf numFmtId="0" fontId="1" fillId="0" borderId="30" xfId="0" applyFont="1" applyBorder="1" applyAlignment="1" applyProtection="1">
      <alignment horizontal="center" vertical="center"/>
      <protection hidden="1"/>
    </xf>
    <xf numFmtId="0" fontId="1" fillId="0" borderId="31" xfId="0" applyFont="1" applyBorder="1" applyAlignment="1" applyProtection="1">
      <alignment horizontal="center" vertical="center"/>
      <protection hidden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219075</xdr:colOff>
      <xdr:row>0</xdr:row>
      <xdr:rowOff>228600</xdr:rowOff>
    </xdr:from>
    <xdr:to>
      <xdr:col>19</xdr:col>
      <xdr:colOff>457200</xdr:colOff>
      <xdr:row>11</xdr:row>
      <xdr:rowOff>0</xdr:rowOff>
    </xdr:to>
    <xdr:pic>
      <xdr:nvPicPr>
        <xdr:cNvPr id="1038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96075" y="228600"/>
          <a:ext cx="4324350" cy="325755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41"/>
  <sheetViews>
    <sheetView tabSelected="1" topLeftCell="D1" zoomScaleNormal="100" workbookViewId="0">
      <selection activeCell="E6" sqref="E6"/>
    </sheetView>
  </sheetViews>
  <sheetFormatPr defaultRowHeight="18.75" outlineLevelRow="1" outlineLevelCol="1"/>
  <cols>
    <col min="1" max="1" width="9.7109375" style="2" hidden="1" customWidth="1" outlineLevel="1"/>
    <col min="2" max="2" width="8.140625" style="21" hidden="1" customWidth="1" outlineLevel="1"/>
    <col min="3" max="3" width="4.28515625" style="21" hidden="1" customWidth="1" outlineLevel="1"/>
    <col min="4" max="4" width="25.85546875" style="1" bestFit="1" customWidth="1" collapsed="1"/>
    <col min="5" max="5" width="5.42578125" style="3" bestFit="1" customWidth="1"/>
    <col min="6" max="6" width="5.28515625" style="21" bestFit="1" customWidth="1"/>
    <col min="7" max="7" width="12.140625" style="4" bestFit="1" customWidth="1"/>
    <col min="8" max="8" width="12.42578125" style="21" bestFit="1" customWidth="1"/>
    <col min="9" max="9" width="11.7109375" style="3" bestFit="1" customWidth="1"/>
    <col min="10" max="10" width="12.140625" style="21" customWidth="1"/>
    <col min="11" max="11" width="12.140625" style="20" customWidth="1"/>
    <col min="12" max="13" width="9.140625" style="21"/>
    <col min="14" max="14" width="6" style="21" bestFit="1" customWidth="1"/>
    <col min="15" max="15" width="3.5703125" style="21" bestFit="1" customWidth="1"/>
    <col min="16" max="16" width="6" style="21" bestFit="1" customWidth="1"/>
    <col min="17" max="16384" width="9.140625" style="21"/>
  </cols>
  <sheetData>
    <row r="1" spans="1:11" ht="19.5" thickBot="1"/>
    <row r="2" spans="1:11" ht="25.5" customHeight="1">
      <c r="A2" s="6"/>
      <c r="B2" s="7"/>
      <c r="C2" s="23"/>
      <c r="D2" s="11" t="s">
        <v>17</v>
      </c>
      <c r="E2" s="19">
        <v>16</v>
      </c>
      <c r="F2" s="25" t="s">
        <v>7</v>
      </c>
      <c r="G2" s="59" t="str">
        <f>CONCATENATE(A9,B9,C9)</f>
        <v>P= 1,9Вт</v>
      </c>
      <c r="H2" s="60"/>
      <c r="I2" s="60"/>
      <c r="J2" s="60"/>
      <c r="K2" s="61"/>
    </row>
    <row r="3" spans="1:11" ht="25.5" customHeight="1">
      <c r="A3" s="9"/>
      <c r="B3" s="8"/>
      <c r="C3" s="24"/>
      <c r="D3" s="12" t="s">
        <v>24</v>
      </c>
      <c r="E3" s="5">
        <v>3</v>
      </c>
      <c r="F3" s="26" t="s">
        <v>6</v>
      </c>
      <c r="G3" s="62"/>
      <c r="H3" s="63"/>
      <c r="I3" s="63"/>
      <c r="J3" s="63"/>
      <c r="K3" s="64"/>
    </row>
    <row r="4" spans="1:11" ht="25.5" customHeight="1">
      <c r="A4" s="10" t="s">
        <v>0</v>
      </c>
      <c r="B4" s="43">
        <f>1/(2*B5*B6*E5/1000000)</f>
        <v>4681.0167917434355</v>
      </c>
      <c r="C4" s="44" t="s">
        <v>3</v>
      </c>
      <c r="D4" s="12" t="s">
        <v>25</v>
      </c>
      <c r="E4" s="14">
        <f>E2*E3</f>
        <v>48</v>
      </c>
      <c r="F4" s="26" t="s">
        <v>6</v>
      </c>
      <c r="G4" s="62"/>
      <c r="H4" s="63"/>
      <c r="I4" s="63"/>
      <c r="J4" s="63"/>
      <c r="K4" s="64"/>
    </row>
    <row r="5" spans="1:11" ht="25.5" customHeight="1">
      <c r="A5" s="10" t="s">
        <v>1</v>
      </c>
      <c r="B5" s="45">
        <v>3.1415999999999999</v>
      </c>
      <c r="C5" s="46"/>
      <c r="D5" s="12" t="s">
        <v>18</v>
      </c>
      <c r="E5" s="18">
        <v>0.68</v>
      </c>
      <c r="F5" s="26" t="s">
        <v>5</v>
      </c>
      <c r="G5" s="62"/>
      <c r="H5" s="63"/>
      <c r="I5" s="63"/>
      <c r="J5" s="63"/>
      <c r="K5" s="64"/>
    </row>
    <row r="6" spans="1:11" ht="25.5" customHeight="1" thickBot="1">
      <c r="A6" s="10" t="s">
        <v>2</v>
      </c>
      <c r="B6" s="45">
        <v>50</v>
      </c>
      <c r="C6" s="44" t="s">
        <v>4</v>
      </c>
      <c r="D6" s="12" t="s">
        <v>19</v>
      </c>
      <c r="E6" s="5">
        <v>27</v>
      </c>
      <c r="F6" s="26" t="s">
        <v>3</v>
      </c>
      <c r="G6" s="65"/>
      <c r="H6" s="66"/>
      <c r="I6" s="66"/>
      <c r="J6" s="66"/>
      <c r="K6" s="67"/>
    </row>
    <row r="7" spans="1:11" ht="25.5" customHeight="1" thickBot="1">
      <c r="A7" s="10" t="s">
        <v>9</v>
      </c>
      <c r="B7" s="47">
        <f>B4+E6</f>
        <v>4708.0167917434355</v>
      </c>
      <c r="C7" s="44" t="s">
        <v>3</v>
      </c>
      <c r="D7" s="13" t="s">
        <v>20</v>
      </c>
      <c r="E7" s="55">
        <v>200</v>
      </c>
      <c r="F7" s="22" t="s">
        <v>10</v>
      </c>
      <c r="G7" s="36" t="s">
        <v>15</v>
      </c>
      <c r="H7" s="36" t="s">
        <v>14</v>
      </c>
      <c r="I7" s="36" t="s">
        <v>16</v>
      </c>
      <c r="J7" s="68" t="s">
        <v>13</v>
      </c>
      <c r="K7" s="69"/>
    </row>
    <row r="8" spans="1:11" ht="25.5" customHeight="1">
      <c r="A8" s="48"/>
      <c r="B8" s="49"/>
      <c r="C8" s="46"/>
      <c r="D8" s="11" t="s">
        <v>21</v>
      </c>
      <c r="E8" s="15">
        <v>200</v>
      </c>
      <c r="F8" s="27" t="s">
        <v>6</v>
      </c>
      <c r="G8" s="40">
        <f>(E8*1.41-E4)/B7</f>
        <v>4.9702456543989297E-2</v>
      </c>
      <c r="H8" s="37">
        <f>(E8-E4/1.4)/B7</f>
        <v>3.5198320873643212E-2</v>
      </c>
      <c r="I8" s="30">
        <f>E4*H8</f>
        <v>1.689519401934874</v>
      </c>
      <c r="J8" s="33">
        <f>E7/I8</f>
        <v>118.37685898780191</v>
      </c>
      <c r="K8" s="56" t="s">
        <v>11</v>
      </c>
    </row>
    <row r="9" spans="1:11" ht="25.5" customHeight="1">
      <c r="A9" s="10" t="s">
        <v>12</v>
      </c>
      <c r="B9" s="50">
        <f>ROUND(I9,1)</f>
        <v>1.9</v>
      </c>
      <c r="C9" s="51" t="s">
        <v>8</v>
      </c>
      <c r="D9" s="12" t="s">
        <v>22</v>
      </c>
      <c r="E9" s="16">
        <v>220</v>
      </c>
      <c r="F9" s="28" t="s">
        <v>6</v>
      </c>
      <c r="G9" s="41">
        <f>(E9*1.41-E4)/B7</f>
        <v>5.5692239768521334E-2</v>
      </c>
      <c r="H9" s="38">
        <f>(E9-E4/1.4)/B7</f>
        <v>3.9446394082531186E-2</v>
      </c>
      <c r="I9" s="31">
        <f>E4*H9</f>
        <v>1.8934269159614969</v>
      </c>
      <c r="J9" s="34">
        <f>E7/I9</f>
        <v>105.62858186603862</v>
      </c>
      <c r="K9" s="57"/>
    </row>
    <row r="10" spans="1:11" ht="25.5" customHeight="1" thickBot="1">
      <c r="A10" s="52"/>
      <c r="B10" s="53"/>
      <c r="C10" s="54"/>
      <c r="D10" s="13" t="s">
        <v>23</v>
      </c>
      <c r="E10" s="17">
        <v>240</v>
      </c>
      <c r="F10" s="29" t="s">
        <v>6</v>
      </c>
      <c r="G10" s="42">
        <f>(E10*1.41-E4)/B7</f>
        <v>6.1682022993053379E-2</v>
      </c>
      <c r="H10" s="39">
        <f>(E10-E4/1.4)/B7</f>
        <v>4.369446729141916E-2</v>
      </c>
      <c r="I10" s="32">
        <f>E4*H10</f>
        <v>2.0973344299881198</v>
      </c>
      <c r="J10" s="35">
        <f>E7/I10</f>
        <v>95.359136406840406</v>
      </c>
      <c r="K10" s="58"/>
    </row>
    <row r="11" spans="1:11" ht="25.5" customHeight="1">
      <c r="A11" s="21"/>
      <c r="D11" s="21"/>
      <c r="E11" s="21"/>
      <c r="G11" s="21"/>
      <c r="I11" s="21"/>
      <c r="K11" s="21"/>
    </row>
    <row r="12" spans="1:11" ht="25.5" customHeight="1">
      <c r="A12" s="21"/>
      <c r="D12" s="21"/>
      <c r="E12" s="21"/>
      <c r="G12" s="21"/>
      <c r="I12" s="21"/>
      <c r="K12" s="21"/>
    </row>
    <row r="13" spans="1:11" ht="25.5" customHeight="1">
      <c r="A13" s="21"/>
      <c r="D13" s="21"/>
      <c r="E13" s="21"/>
      <c r="I13" s="21"/>
      <c r="K13" s="21"/>
    </row>
    <row r="14" spans="1:11" ht="25.5" customHeight="1">
      <c r="A14" s="21"/>
      <c r="D14" s="21"/>
      <c r="E14" s="21"/>
      <c r="I14" s="21"/>
      <c r="K14" s="21"/>
    </row>
    <row r="15" spans="1:11" ht="25.5" customHeight="1">
      <c r="A15" s="21"/>
      <c r="D15" s="21"/>
      <c r="E15" s="21"/>
      <c r="I15" s="21"/>
      <c r="K15" s="21"/>
    </row>
    <row r="16" spans="1:11" ht="25.5" customHeight="1">
      <c r="A16" s="21"/>
      <c r="D16" s="21"/>
      <c r="E16" s="21"/>
      <c r="I16" s="21"/>
      <c r="K16" s="21"/>
    </row>
    <row r="17" spans="1:11" ht="25.5" customHeight="1">
      <c r="A17" s="21"/>
      <c r="D17" s="21"/>
      <c r="E17" s="21"/>
      <c r="G17" s="21"/>
      <c r="I17" s="21"/>
      <c r="K17" s="21"/>
    </row>
    <row r="18" spans="1:11" ht="25.5" customHeight="1">
      <c r="A18" s="21"/>
      <c r="D18" s="21"/>
      <c r="E18" s="21"/>
      <c r="G18" s="21"/>
      <c r="I18" s="21"/>
      <c r="K18" s="21"/>
    </row>
    <row r="19" spans="1:11" ht="25.5" customHeight="1">
      <c r="A19" s="21"/>
      <c r="D19" s="21"/>
      <c r="E19" s="21"/>
      <c r="G19" s="21"/>
      <c r="I19" s="21"/>
      <c r="K19" s="21"/>
    </row>
    <row r="20" spans="1:11" ht="25.5" customHeight="1">
      <c r="A20" s="21"/>
      <c r="D20" s="21"/>
      <c r="E20" s="21"/>
      <c r="G20" s="21"/>
      <c r="I20" s="21"/>
      <c r="K20" s="21"/>
    </row>
    <row r="21" spans="1:11" ht="25.5" customHeight="1">
      <c r="A21" s="21"/>
      <c r="D21" s="21"/>
      <c r="E21" s="21"/>
      <c r="G21" s="21"/>
      <c r="I21" s="21"/>
      <c r="K21" s="21"/>
    </row>
    <row r="22" spans="1:11" ht="15" customHeight="1" outlineLevel="1">
      <c r="A22" s="21"/>
      <c r="D22" s="21"/>
      <c r="E22" s="21"/>
      <c r="G22" s="21"/>
      <c r="I22" s="21"/>
      <c r="K22" s="21"/>
    </row>
    <row r="23" spans="1:11" ht="15" outlineLevel="1">
      <c r="A23" s="21"/>
      <c r="D23" s="21"/>
      <c r="E23" s="21"/>
      <c r="G23" s="21"/>
      <c r="I23" s="21"/>
      <c r="K23" s="21"/>
    </row>
    <row r="24" spans="1:11" ht="15" outlineLevel="1">
      <c r="A24" s="21"/>
      <c r="D24" s="21"/>
      <c r="E24" s="21"/>
      <c r="G24" s="21"/>
      <c r="I24" s="21"/>
      <c r="K24" s="21"/>
    </row>
    <row r="25" spans="1:11" ht="15" outlineLevel="1">
      <c r="A25" s="21"/>
      <c r="D25" s="21"/>
      <c r="E25" s="21"/>
      <c r="G25" s="21"/>
      <c r="I25" s="21"/>
      <c r="K25" s="21"/>
    </row>
    <row r="26" spans="1:11" ht="15" outlineLevel="1">
      <c r="A26" s="21"/>
      <c r="D26" s="21"/>
      <c r="E26" s="21"/>
      <c r="G26" s="21"/>
      <c r="I26" s="21"/>
      <c r="K26" s="21"/>
    </row>
    <row r="27" spans="1:11" ht="15" outlineLevel="1">
      <c r="A27" s="21"/>
      <c r="D27" s="21"/>
      <c r="E27" s="21"/>
      <c r="G27" s="21"/>
      <c r="I27" s="21"/>
      <c r="K27" s="21"/>
    </row>
    <row r="28" spans="1:11" ht="15" outlineLevel="1">
      <c r="A28" s="21"/>
      <c r="D28" s="21"/>
      <c r="E28" s="21"/>
      <c r="G28" s="21"/>
      <c r="I28" s="21"/>
      <c r="K28" s="21"/>
    </row>
    <row r="29" spans="1:11" ht="15" customHeight="1" outlineLevel="1">
      <c r="A29" s="21"/>
      <c r="D29" s="21"/>
      <c r="E29" s="21"/>
      <c r="G29" s="21"/>
      <c r="I29" s="21"/>
      <c r="K29" s="21"/>
    </row>
    <row r="30" spans="1:11" ht="15" customHeight="1" outlineLevel="1">
      <c r="A30" s="21"/>
      <c r="D30" s="21"/>
      <c r="E30" s="21"/>
      <c r="G30" s="21"/>
      <c r="I30" s="21"/>
      <c r="K30" s="21"/>
    </row>
    <row r="31" spans="1:11" ht="15.75" customHeight="1" outlineLevel="1">
      <c r="A31" s="21"/>
      <c r="D31" s="21"/>
      <c r="E31" s="21"/>
      <c r="G31" s="21"/>
      <c r="I31" s="21"/>
      <c r="K31" s="21"/>
    </row>
    <row r="32" spans="1:11" ht="15" outlineLevel="1">
      <c r="A32" s="21"/>
      <c r="D32" s="21"/>
      <c r="E32" s="21"/>
      <c r="G32" s="21"/>
      <c r="I32" s="21"/>
      <c r="K32" s="21"/>
    </row>
    <row r="33" spans="1:11" ht="15" outlineLevel="1">
      <c r="A33" s="21"/>
      <c r="D33" s="21"/>
      <c r="E33" s="21"/>
      <c r="G33" s="21"/>
      <c r="I33" s="21"/>
      <c r="K33" s="21"/>
    </row>
    <row r="34" spans="1:11" ht="15" outlineLevel="1">
      <c r="A34" s="21"/>
      <c r="D34" s="21"/>
      <c r="E34" s="21"/>
      <c r="G34" s="21"/>
      <c r="I34" s="21"/>
      <c r="K34" s="21"/>
    </row>
    <row r="35" spans="1:11" ht="15" outlineLevel="1">
      <c r="A35" s="21"/>
      <c r="D35" s="21"/>
      <c r="E35" s="21"/>
      <c r="G35" s="21"/>
      <c r="I35" s="21"/>
      <c r="K35" s="21"/>
    </row>
    <row r="36" spans="1:11" ht="15" outlineLevel="1">
      <c r="A36" s="21"/>
      <c r="D36" s="21"/>
      <c r="E36" s="21"/>
      <c r="G36" s="21"/>
      <c r="I36" s="21"/>
      <c r="K36" s="21"/>
    </row>
    <row r="37" spans="1:11" ht="15" outlineLevel="1">
      <c r="A37" s="21"/>
      <c r="D37" s="21"/>
      <c r="E37" s="21"/>
      <c r="G37" s="21"/>
      <c r="I37" s="21"/>
      <c r="K37" s="21"/>
    </row>
    <row r="38" spans="1:11" ht="15" outlineLevel="1">
      <c r="A38" s="21"/>
      <c r="D38" s="21"/>
      <c r="E38" s="21"/>
      <c r="G38" s="21"/>
      <c r="I38" s="21"/>
      <c r="K38" s="21"/>
    </row>
    <row r="39" spans="1:11" ht="15" outlineLevel="1">
      <c r="A39" s="21"/>
      <c r="D39" s="21"/>
      <c r="E39" s="21"/>
      <c r="G39" s="21"/>
      <c r="I39" s="21"/>
      <c r="K39" s="21"/>
    </row>
    <row r="40" spans="1:11" outlineLevel="1"/>
    <row r="41" spans="1:11" outlineLevel="1"/>
  </sheetData>
  <sheetProtection password="DEB2" sheet="1" objects="1" scenarios="1"/>
  <mergeCells count="3">
    <mergeCell ref="K8:K10"/>
    <mergeCell ref="G2:K6"/>
    <mergeCell ref="J7:K7"/>
  </mergeCells>
  <conditionalFormatting sqref="J9">
    <cfRule type="colorScale" priority="3">
      <colorScale>
        <cfvo type="num" val="55"/>
        <cfvo type="max" val="0"/>
        <color rgb="FFFF0000"/>
        <color theme="0"/>
      </colorScale>
    </cfRule>
  </conditionalFormatting>
  <conditionalFormatting sqref="J10">
    <cfRule type="colorScale" priority="2">
      <colorScale>
        <cfvo type="num" val="55"/>
        <cfvo type="max" val="0"/>
        <color rgb="FFFF0000"/>
        <color theme="0"/>
      </colorScale>
    </cfRule>
  </conditionalFormatting>
  <conditionalFormatting sqref="J8">
    <cfRule type="colorScale" priority="1">
      <colorScale>
        <cfvo type="num" val="55"/>
        <cfvo type="max" val="0"/>
        <color rgb="FFFF0000"/>
        <color theme="0"/>
      </colorScale>
    </cfRule>
  </conditionalFormatting>
  <pageMargins left="0.7" right="0.7" top="0.75" bottom="0.75" header="0.3" footer="0.3"/>
  <pageSetup paperSize="9" orientation="portrait" horizontalDpi="180" verticalDpi="18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2014-10-16T17:11:13Z</dcterms:modified>
</cp:coreProperties>
</file>